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FOIA\Litigations\021420267002 Noble\3. Release Folder\2nd Production\Proposed Documents\Draft Packages - Proposed Release\"/>
    </mc:Choice>
  </mc:AlternateContent>
  <xr:revisionPtr revIDLastSave="0" documentId="8_{EE049101-9AD5-4E7E-A583-79EAD51B6ED7}" xr6:coauthVersionLast="47" xr6:coauthVersionMax="47" xr10:uidLastSave="{00000000-0000-0000-0000-000000000000}"/>
  <bookViews>
    <workbookView xWindow="-120" yWindow="-120" windowWidth="29040" windowHeight="15720" xr2:uid="{4F47446C-FEDE-4723-A6EB-51E107A47B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  <c r="D30" i="1"/>
  <c r="D29" i="1"/>
  <c r="E24" i="1"/>
  <c r="D24" i="1"/>
  <c r="C24" i="1"/>
  <c r="B24" i="1"/>
  <c r="E23" i="1"/>
  <c r="D23" i="1"/>
  <c r="C23" i="1"/>
  <c r="B23" i="1"/>
  <c r="E22" i="1"/>
  <c r="D22" i="1"/>
  <c r="C22" i="1"/>
  <c r="B22" i="1"/>
  <c r="E21" i="1"/>
  <c r="D21" i="1"/>
  <c r="C21" i="1"/>
  <c r="B21" i="1"/>
  <c r="E20" i="1"/>
  <c r="D20" i="1"/>
  <c r="C20" i="1"/>
  <c r="B20" i="1"/>
  <c r="E15" i="1"/>
  <c r="D15" i="1"/>
  <c r="C15" i="1"/>
  <c r="B15" i="1"/>
  <c r="E14" i="1"/>
  <c r="D14" i="1"/>
  <c r="C14" i="1"/>
  <c r="B14" i="1"/>
  <c r="E13" i="1"/>
  <c r="D13" i="1"/>
  <c r="C13" i="1"/>
  <c r="B13" i="1"/>
  <c r="E12" i="1"/>
  <c r="D12" i="1"/>
  <c r="C12" i="1"/>
  <c r="B12" i="1"/>
  <c r="E11" i="1"/>
  <c r="D11" i="1"/>
  <c r="C11" i="1"/>
  <c r="B11" i="1"/>
  <c r="D7" i="1"/>
  <c r="C7" i="1"/>
  <c r="B7" i="1"/>
  <c r="D6" i="1"/>
  <c r="C6" i="1"/>
  <c r="B6" i="1"/>
  <c r="D5" i="1"/>
  <c r="C5" i="1"/>
  <c r="B5" i="1"/>
  <c r="D4" i="1"/>
  <c r="C4" i="1"/>
  <c r="B4" i="1"/>
  <c r="H3" i="1" a="1"/>
  <c r="H3" i="1"/>
  <c r="D3" i="1"/>
  <c r="C3" i="1"/>
  <c r="B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<sst xmlns="http://schemas.openxmlformats.org/spreadsheetml/2006/main" count="50" uniqueCount="26">
  <si>
    <t>Week</t>
  </si>
  <si>
    <t>Fax</t>
  </si>
  <si>
    <t>Portal</t>
  </si>
  <si>
    <t>Total</t>
  </si>
  <si>
    <t>Fax %</t>
  </si>
  <si>
    <t>Portal %</t>
  </si>
  <si>
    <t>Jan 5-11</t>
  </si>
  <si>
    <t>Jan 12-18</t>
  </si>
  <si>
    <t>Jan 19-24</t>
  </si>
  <si>
    <t>Jan 25-31</t>
  </si>
  <si>
    <t>Feb 2-8</t>
  </si>
  <si>
    <t>Noridian PA Receipts</t>
  </si>
  <si>
    <t>AZ - Zyter Direct PA's</t>
  </si>
  <si>
    <t>Mail %</t>
  </si>
  <si>
    <t>Mail</t>
  </si>
  <si>
    <t>LOB by WMP</t>
  </si>
  <si>
    <t>AZ - Zyter</t>
  </si>
  <si>
    <t>WA - Virtix</t>
  </si>
  <si>
    <t>MEDA</t>
  </si>
  <si>
    <t>MEDB</t>
  </si>
  <si>
    <t>Direct PA's</t>
  </si>
  <si>
    <t>Totals</t>
  </si>
  <si>
    <t>Avg weekly receipts (Jan)</t>
  </si>
  <si>
    <t>161 avg received a week</t>
  </si>
  <si>
    <t>351 avg received a week</t>
  </si>
  <si>
    <t>WA- Virtix Direct PA's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</si>
</sst>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9" fontId="0" fillId="0" borderId="0" xfId="1" applyFont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WISeR</a:t>
            </a:r>
            <a:r>
              <a:rPr lang="en-US" baseline="0"/>
              <a:t> Submission Type at Noridian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Fax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Sheet1!$A$3:$A$7</c:f>
              <c:strCache>
                <c:ptCount val="5"/>
                <c:pt idx="0">
                  <c:v>Jan 5-11</c:v>
                </c:pt>
                <c:pt idx="1">
                  <c:v>Jan 12-18</c:v>
                </c:pt>
                <c:pt idx="2">
                  <c:v>Jan 19-24</c:v>
                </c:pt>
                <c:pt idx="3">
                  <c:v>Jan 25-31</c:v>
                </c:pt>
                <c:pt idx="4">
                  <c:v>Feb 2-8</c:v>
                </c:pt>
              </c:strCache>
            </c:strRef>
          </c:cat>
          <c:val>
            <c:numRef>
              <c:f>Sheet1!$B$3:$B$7</c:f>
              <c:numCache>
                <c:formatCode>0%</c:formatCode>
                <c:ptCount val="5"/>
                <c:pt idx="0">
                  <c:v>0.78797468354430378</c:v>
                </c:pt>
                <c:pt idx="1">
                  <c:v>0.48958333333333331</c:v>
                </c:pt>
                <c:pt idx="2">
                  <c:v>0.48338368580060426</c:v>
                </c:pt>
                <c:pt idx="3">
                  <c:v>0.50955414012738853</c:v>
                </c:pt>
                <c:pt idx="4">
                  <c:v>0.26890756302521007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EB-4FA8-B6F5-8F320365A535}"/>
            </c:ext>
          </c:extLst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Portal 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Sheet1!$A$3:$A$7</c:f>
              <c:strCache>
                <c:ptCount val="5"/>
                <c:pt idx="0">
                  <c:v>Jan 5-11</c:v>
                </c:pt>
                <c:pt idx="1">
                  <c:v>Jan 12-18</c:v>
                </c:pt>
                <c:pt idx="2">
                  <c:v>Jan 19-24</c:v>
                </c:pt>
                <c:pt idx="3">
                  <c:v>Jan 25-31</c:v>
                </c:pt>
                <c:pt idx="4">
                  <c:v>Feb 2-8</c:v>
                </c:pt>
              </c:strCache>
            </c:strRef>
          </c:cat>
          <c:val>
            <c:numRef>
              <c:f>Sheet1!$C$3:$C$7</c:f>
              <c:numCache>
                <c:formatCode>0%</c:formatCode>
                <c:ptCount val="5"/>
                <c:pt idx="0">
                  <c:v>0.21202531645569619</c:v>
                </c:pt>
                <c:pt idx="1">
                  <c:v>0.51041666666666663</c:v>
                </c:pt>
                <c:pt idx="2">
                  <c:v>0.5166163141993958</c:v>
                </c:pt>
                <c:pt idx="3">
                  <c:v>0.49044585987261147</c:v>
                </c:pt>
                <c:pt idx="4">
                  <c:v>0.73109243697478987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EB-4FA8-B6F5-8F320365A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7419464"/>
        <c:axId val="1697412624"/>
      </c:lineChart>
      <c:catAx>
        <c:axId val="1697419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7412624"/>
        <c:crosses val="autoZero"/>
        <c:auto val="1"/>
        <c:lblAlgn val="ctr"/>
        <c:lblOffset val="100"/>
        <c:noMultiLvlLbl val="0"/>
      </c:catAx>
      <c:valAx>
        <c:axId val="169741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7419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WISeR Submission Type</a:t>
            </a:r>
            <a:r>
              <a:rPr lang="en-US" baseline="0"/>
              <a:t> at Zyter (AZ)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Sheet1!$B$10</c:f>
              <c:strCache>
                <c:ptCount val="1"/>
                <c:pt idx="0">
                  <c:v>Fax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Sheet1!$A$11:$A$15</c:f>
              <c:strCache>
                <c:ptCount val="5"/>
                <c:pt idx="0">
                  <c:v>Jan 5-11</c:v>
                </c:pt>
                <c:pt idx="1">
                  <c:v>Jan 12-18</c:v>
                </c:pt>
                <c:pt idx="2">
                  <c:v>Jan 19-24</c:v>
                </c:pt>
                <c:pt idx="3">
                  <c:v>Jan 25-31</c:v>
                </c:pt>
                <c:pt idx="4">
                  <c:v>Feb 2-8</c:v>
                </c:pt>
              </c:strCache>
            </c:strRef>
          </c:cat>
          <c:val>
            <c:numRef>
              <c:f>Sheet1!$B$11:$B$15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1.4705882352941176E-2</c:v>
                </c:pt>
                <c:pt idx="3">
                  <c:v>3.6968576709796672E-3</c:v>
                </c:pt>
                <c:pt idx="4">
                  <c:v>8.4745762711864406E-3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05-4E1E-AE27-C5BD04737364}"/>
            </c:ext>
          </c:extLst>
        </c:ser>
        <c:ser>
          <c:idx val="1"/>
          <c:order val="1"/>
          <c:tx>
            <c:strRef>
              <c:f>Sheet1!$C$10</c:f>
              <c:strCache>
                <c:ptCount val="1"/>
                <c:pt idx="0">
                  <c:v>Portal 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Sheet1!$A$11:$A$15</c:f>
              <c:strCache>
                <c:ptCount val="5"/>
                <c:pt idx="0">
                  <c:v>Jan 5-11</c:v>
                </c:pt>
                <c:pt idx="1">
                  <c:v>Jan 12-18</c:v>
                </c:pt>
                <c:pt idx="2">
                  <c:v>Jan 19-24</c:v>
                </c:pt>
                <c:pt idx="3">
                  <c:v>Jan 25-31</c:v>
                </c:pt>
                <c:pt idx="4">
                  <c:v>Feb 2-8</c:v>
                </c:pt>
              </c:strCache>
            </c:strRef>
          </c:cat>
          <c:val>
            <c:numRef>
              <c:f>Sheet1!$C$11:$C$15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1.4705882352941176E-2</c:v>
                </c:pt>
                <c:pt idx="3">
                  <c:v>7.3937153419593345E-3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05-4E1E-AE27-C5BD04737364}"/>
            </c:ext>
          </c:extLst>
        </c:ser>
        <c:ser>
          <c:idx val="2"/>
          <c:order val="2"/>
          <c:tx>
            <c:strRef>
              <c:f>Sheet1!$D$10</c:f>
              <c:strCache>
                <c:ptCount val="1"/>
                <c:pt idx="0">
                  <c:v>Mail 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Sheet1!$A$11:$A$15</c:f>
              <c:strCache>
                <c:ptCount val="5"/>
                <c:pt idx="0">
                  <c:v>Jan 5-11</c:v>
                </c:pt>
                <c:pt idx="1">
                  <c:v>Jan 12-18</c:v>
                </c:pt>
                <c:pt idx="2">
                  <c:v>Jan 19-24</c:v>
                </c:pt>
                <c:pt idx="3">
                  <c:v>Jan 25-31</c:v>
                </c:pt>
                <c:pt idx="4">
                  <c:v>Feb 2-8</c:v>
                </c:pt>
              </c:strCache>
            </c:strRef>
          </c:cat>
          <c:val>
            <c:numRef>
              <c:f>Sheet1!$D$11:$D$15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0.97058823529411764</c:v>
                </c:pt>
                <c:pt idx="3">
                  <c:v>0.98890942698706097</c:v>
                </c:pt>
                <c:pt idx="4">
                  <c:v>0.99152542372881358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05-4E1E-AE27-C5BD04737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7847416"/>
        <c:axId val="1367851376"/>
      </c:lineChart>
      <c:catAx>
        <c:axId val="1367847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7851376"/>
        <c:crosses val="autoZero"/>
        <c:auto val="1"/>
        <c:lblAlgn val="ctr"/>
        <c:lblOffset val="100"/>
        <c:noMultiLvlLbl val="0"/>
      </c:catAx>
      <c:valAx>
        <c:axId val="136785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7847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WISeR</a:t>
            </a:r>
            <a:r>
              <a:rPr lang="en-US" baseline="0"/>
              <a:t> Submission Type at Virtix (WA)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Sheet1!$B$19</c:f>
              <c:strCache>
                <c:ptCount val="1"/>
                <c:pt idx="0">
                  <c:v>Fax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Sheet1!$A$20:$A$24</c:f>
              <c:strCache>
                <c:ptCount val="5"/>
                <c:pt idx="0">
                  <c:v>Jan 5-11</c:v>
                </c:pt>
                <c:pt idx="1">
                  <c:v>Jan 12-18</c:v>
                </c:pt>
                <c:pt idx="2">
                  <c:v>Jan 19-24</c:v>
                </c:pt>
                <c:pt idx="3">
                  <c:v>Jan 25-31</c:v>
                </c:pt>
                <c:pt idx="4">
                  <c:v>Feb 2-8</c:v>
                </c:pt>
              </c:strCache>
            </c:strRef>
          </c:cat>
          <c:val>
            <c:numRef>
              <c:f>Sheet1!$B$20:$B$24</c:f>
              <c:numCache>
                <c:formatCode>0%</c:formatCode>
                <c:ptCount val="5"/>
                <c:pt idx="0">
                  <c:v>0.58510638297872342</c:v>
                </c:pt>
                <c:pt idx="1">
                  <c:v>0.93013100436681218</c:v>
                </c:pt>
                <c:pt idx="2">
                  <c:v>0.99315068493150682</c:v>
                </c:pt>
                <c:pt idx="3">
                  <c:v>0.99371069182389937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7-47BF-8C73-4BAE647F9B6B}"/>
            </c:ext>
          </c:extLst>
        </c:ser>
        <c:ser>
          <c:idx val="1"/>
          <c:order val="1"/>
          <c:tx>
            <c:strRef>
              <c:f>Sheet1!$C$19</c:f>
              <c:strCache>
                <c:ptCount val="1"/>
                <c:pt idx="0">
                  <c:v>Portal 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Sheet1!$A$20:$A$24</c:f>
              <c:strCache>
                <c:ptCount val="5"/>
                <c:pt idx="0">
                  <c:v>Jan 5-11</c:v>
                </c:pt>
                <c:pt idx="1">
                  <c:v>Jan 12-18</c:v>
                </c:pt>
                <c:pt idx="2">
                  <c:v>Jan 19-24</c:v>
                </c:pt>
                <c:pt idx="3">
                  <c:v>Jan 25-31</c:v>
                </c:pt>
                <c:pt idx="4">
                  <c:v>Feb 2-8</c:v>
                </c:pt>
              </c:strCache>
            </c:strRef>
          </c:cat>
          <c:val>
            <c:numRef>
              <c:f>Sheet1!$C$20:$C$24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6.2893081761006293E-3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57-47BF-8C73-4BAE647F9B6B}"/>
            </c:ext>
          </c:extLst>
        </c:ser>
        <c:ser>
          <c:idx val="2"/>
          <c:order val="2"/>
          <c:tx>
            <c:strRef>
              <c:f>Sheet1!$D$19</c:f>
              <c:strCache>
                <c:ptCount val="1"/>
                <c:pt idx="0">
                  <c:v>Mail 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Sheet1!$A$20:$A$24</c:f>
              <c:strCache>
                <c:ptCount val="5"/>
                <c:pt idx="0">
                  <c:v>Jan 5-11</c:v>
                </c:pt>
                <c:pt idx="1">
                  <c:v>Jan 12-18</c:v>
                </c:pt>
                <c:pt idx="2">
                  <c:v>Jan 19-24</c:v>
                </c:pt>
                <c:pt idx="3">
                  <c:v>Jan 25-31</c:v>
                </c:pt>
                <c:pt idx="4">
                  <c:v>Feb 2-8</c:v>
                </c:pt>
              </c:strCache>
            </c:strRef>
          </c:cat>
          <c:val>
            <c:numRef>
              <c:f>Sheet1!$D$20:$D$24</c:f>
              <c:numCache>
                <c:formatCode>0%</c:formatCode>
                <c:ptCount val="5"/>
                <c:pt idx="0">
                  <c:v>0.41489361702127658</c:v>
                </c:pt>
                <c:pt idx="1">
                  <c:v>6.9868995633187769E-2</c:v>
                </c:pt>
                <c:pt idx="2">
                  <c:v>6.8493150684931503E-3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57-47BF-8C73-4BAE647F9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7415864"/>
        <c:axId val="1697418024"/>
      </c:lineChart>
      <c:catAx>
        <c:axId val="1697415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7418024"/>
        <c:crosses val="autoZero"/>
        <c:auto val="1"/>
        <c:lblAlgn val="ctr"/>
        <c:lblOffset val="100"/>
        <c:noMultiLvlLbl val="0"/>
      </c:catAx>
      <c:valAx>
        <c:axId val="1697418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7415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83820</xdr:colOff>
      <xdr:row>0</xdr:row>
      <xdr:rowOff>19050</xdr:rowOff>
    </xdr:from>
    <xdr:to>
      <xdr:col>17</xdr:col>
      <xdr:colOff>388620</xdr:colOff>
      <xdr:row>15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CDB0C9-0437-D380-499A-7B7DE7E82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83820</xdr:colOff>
      <xdr:row>16</xdr:row>
      <xdr:rowOff>11430</xdr:rowOff>
    </xdr:from>
    <xdr:to>
      <xdr:col>17</xdr:col>
      <xdr:colOff>388620</xdr:colOff>
      <xdr:row>31</xdr:row>
      <xdr:rowOff>11430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BCE5EDA-F98B-F88C-46F8-D4C4442101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83820</xdr:colOff>
      <xdr:row>31</xdr:row>
      <xdr:rowOff>34290</xdr:rowOff>
    </xdr:from>
    <xdr:to>
      <xdr:col>17</xdr:col>
      <xdr:colOff>388620</xdr:colOff>
      <xdr:row>46</xdr:row>
      <xdr:rowOff>34290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419E26D-43E4-089B-7AF8-3D36DB3246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8C11-B149-4747-99C8-7EDD0044E091}">
  <dimension ref="A1:H36"/>
  <sheetViews>
    <sheetView tabSelected="1" topLeftCell="A25" workbookViewId="0">
      <selection activeCell="D3" sqref="D3:D7"/>
    </sheetView>
  </sheetViews>
  <sheetFormatPr defaultRowHeight="15" x14ac:dyDescent="0.25"/>
  <cols>
    <col min="1" max="1" width="12.140625" customWidth="1"/>
  </cols>
  <sheetData>
    <row r="1" spans="1:8" x14ac:dyDescent="0.25">
      <c r="A1" s="2" t="s">
        <v>11</v>
      </c>
    </row>
    <row r="2" spans="1:8" x14ac:dyDescent="0.25">
      <c r="A2" t="s">
        <v>0</v>
      </c>
      <c r="B2" t="s">
        <v>4</v>
      </c>
      <c r="C2" t="s">
        <v>5</v>
      </c>
      <c r="D2" t="s">
        <v>3</v>
      </c>
      <c r="E2" t="s">
        <v>1</v>
      </c>
      <c r="F2" t="s">
        <v>2</v>
      </c>
      <c r="H2" s="2" t="s">
        <v>22</v>
      </c>
    </row>
    <row r="3" spans="1:8" x14ac:dyDescent="0.25">
      <c r="A3" t="s">
        <v>6</v>
      </c>
      <c r="B3" s="1">
        <f>SUM(E3/D3)</f>
        <v>0.78797468354430378</v>
      </c>
      <c r="C3" s="1">
        <f>SUM(F3/D3)</f>
        <v>0.21202531645569619</v>
      </c>
      <c r="D3">
        <f>SUM(E3:F3)</f>
        <v>632</v>
      </c>
      <c r="E3">
        <v>498</v>
      </c>
      <c r="F3">
        <v>134</v>
      </c>
      <c r="H3" s="2" cm="1">
        <f t="array" ref="H3">SUM(D3:D6/4)</f>
        <v>472</v>
      </c>
    </row>
    <row r="4" spans="1:8" x14ac:dyDescent="0.25">
      <c r="A4" t="s">
        <v>7</v>
      </c>
      <c r="B4" s="1">
        <f t="shared" ref="B4:B7" si="0">SUM(E4/D4)</f>
        <v>0.48958333333333331</v>
      </c>
      <c r="C4" s="1">
        <f t="shared" ref="C4:C7" si="1">SUM(F4/D4)</f>
        <v>0.51041666666666663</v>
      </c>
      <c r="D4">
        <f t="shared" ref="D4:D7" si="2">SUM(E4:F4)</f>
        <v>768</v>
      </c>
      <c r="E4">
        <v>376</v>
      </c>
      <c r="F4">
        <v>392</v>
      </c>
    </row>
    <row r="5" spans="1:8" x14ac:dyDescent="0.25">
      <c r="A5" t="s">
        <v>8</v>
      </c>
      <c r="B5" s="1">
        <f t="shared" si="0"/>
        <v>0.48338368580060426</v>
      </c>
      <c r="C5" s="1">
        <f t="shared" si="1"/>
        <v>0.5166163141993958</v>
      </c>
      <c r="D5">
        <f t="shared" si="2"/>
        <v>331</v>
      </c>
      <c r="E5">
        <v>160</v>
      </c>
      <c r="F5">
        <v>171</v>
      </c>
    </row>
    <row r="6" spans="1:8" x14ac:dyDescent="0.25">
      <c r="A6" t="s">
        <v>9</v>
      </c>
      <c r="B6" s="1">
        <f t="shared" si="0"/>
        <v>0.50955414012738853</v>
      </c>
      <c r="C6" s="1">
        <f t="shared" si="1"/>
        <v>0.49044585987261147</v>
      </c>
      <c r="D6">
        <f t="shared" si="2"/>
        <v>157</v>
      </c>
      <c r="E6">
        <v>80</v>
      </c>
      <c r="F6">
        <v>77</v>
      </c>
    </row>
    <row r="7" spans="1:8" x14ac:dyDescent="0.25">
      <c r="A7" t="s">
        <v>10</v>
      </c>
      <c r="B7" s="1">
        <f t="shared" si="0"/>
        <v>0.26890756302521007</v>
      </c>
      <c r="C7" s="1">
        <f t="shared" si="1"/>
        <v>0.73109243697478987</v>
      </c>
      <c r="D7">
        <f t="shared" si="2"/>
        <v>119</v>
      </c>
      <c r="E7">
        <v>32</v>
      </c>
      <c r="F7">
        <v>87</v>
      </c>
    </row>
    <row r="9" spans="1:8" x14ac:dyDescent="0.25">
      <c r="A9" s="2" t="s">
        <v>12</v>
      </c>
    </row>
    <row r="10" spans="1:8" x14ac:dyDescent="0.25">
      <c r="B10" t="s">
        <v>4</v>
      </c>
      <c r="C10" t="s">
        <v>5</v>
      </c>
      <c r="D10" t="s">
        <v>13</v>
      </c>
      <c r="E10" t="s">
        <v>3</v>
      </c>
      <c r="F10" t="s">
        <v>1</v>
      </c>
      <c r="G10" t="s">
        <v>2</v>
      </c>
      <c r="H10" t="s">
        <v>14</v>
      </c>
    </row>
    <row r="11" spans="1:8" x14ac:dyDescent="0.25">
      <c r="A11" t="s">
        <v>6</v>
      </c>
      <c r="B11" s="1">
        <f>SUM(F11/E11)</f>
        <v>0</v>
      </c>
      <c r="C11" s="1">
        <f>SUM(G11/E11)</f>
        <v>0</v>
      </c>
      <c r="D11" s="1">
        <f>SUM(H11/E11)</f>
        <v>1</v>
      </c>
      <c r="E11">
        <f>SUM(F11:H11)</f>
        <v>5</v>
      </c>
      <c r="F11">
        <v>0</v>
      </c>
      <c r="G11">
        <v>0</v>
      </c>
      <c r="H11">
        <v>5</v>
      </c>
    </row>
    <row r="12" spans="1:8" x14ac:dyDescent="0.25">
      <c r="A12" t="s">
        <v>7</v>
      </c>
      <c r="B12" s="1">
        <f t="shared" ref="B12:B15" si="3">SUM(F12/E12)</f>
        <v>0</v>
      </c>
      <c r="C12" s="1">
        <f t="shared" ref="C12:C15" si="4">SUM(G12/E12)</f>
        <v>0</v>
      </c>
      <c r="D12" s="1">
        <f t="shared" ref="D12:D15" si="5">SUM(H12/E12)</f>
        <v>1</v>
      </c>
      <c r="E12">
        <f t="shared" ref="E12:E15" si="6">SUM(F12:H12)</f>
        <v>28</v>
      </c>
      <c r="F12">
        <v>0</v>
      </c>
      <c r="G12">
        <v>0</v>
      </c>
      <c r="H12">
        <v>28</v>
      </c>
    </row>
    <row r="13" spans="1:8" x14ac:dyDescent="0.25">
      <c r="A13" t="s">
        <v>8</v>
      </c>
      <c r="B13" s="1">
        <f t="shared" si="3"/>
        <v>1.4705882352941176E-2</v>
      </c>
      <c r="C13" s="1">
        <f t="shared" si="4"/>
        <v>1.4705882352941176E-2</v>
      </c>
      <c r="D13" s="1">
        <f t="shared" si="5"/>
        <v>0.97058823529411764</v>
      </c>
      <c r="E13">
        <f t="shared" si="6"/>
        <v>68</v>
      </c>
      <c r="F13">
        <v>1</v>
      </c>
      <c r="G13">
        <v>1</v>
      </c>
      <c r="H13">
        <v>66</v>
      </c>
    </row>
    <row r="14" spans="1:8" x14ac:dyDescent="0.25">
      <c r="A14" t="s">
        <v>9</v>
      </c>
      <c r="B14" s="1">
        <f t="shared" si="3"/>
        <v>3.6968576709796672E-3</v>
      </c>
      <c r="C14" s="1">
        <f t="shared" si="4"/>
        <v>7.3937153419593345E-3</v>
      </c>
      <c r="D14" s="1">
        <f t="shared" si="5"/>
        <v>0.98890942698706097</v>
      </c>
      <c r="E14">
        <f t="shared" si="6"/>
        <v>541</v>
      </c>
      <c r="F14">
        <v>2</v>
      </c>
      <c r="G14">
        <v>4</v>
      </c>
      <c r="H14">
        <v>535</v>
      </c>
    </row>
    <row r="15" spans="1:8" x14ac:dyDescent="0.25">
      <c r="A15" t="s">
        <v>10</v>
      </c>
      <c r="B15" s="1">
        <f t="shared" si="3"/>
        <v>8.4745762711864406E-3</v>
      </c>
      <c r="C15" s="1">
        <f t="shared" si="4"/>
        <v>0</v>
      </c>
      <c r="D15" s="1">
        <f t="shared" si="5"/>
        <v>0.99152542372881358</v>
      </c>
      <c r="E15">
        <f t="shared" si="6"/>
        <v>354</v>
      </c>
      <c r="F15">
        <v>3</v>
      </c>
      <c r="G15">
        <v>0</v>
      </c>
      <c r="H15">
        <v>351</v>
      </c>
    </row>
    <row r="18" spans="1:8" x14ac:dyDescent="0.25">
      <c r="A18" s="2" t="s">
        <v>25</v>
      </c>
    </row>
    <row r="19" spans="1:8" x14ac:dyDescent="0.25">
      <c r="B19" t="s">
        <v>4</v>
      </c>
      <c r="C19" t="s">
        <v>5</v>
      </c>
      <c r="D19" t="s">
        <v>13</v>
      </c>
      <c r="E19" t="s">
        <v>3</v>
      </c>
      <c r="F19" t="s">
        <v>1</v>
      </c>
      <c r="G19" t="s">
        <v>2</v>
      </c>
      <c r="H19" t="s">
        <v>14</v>
      </c>
    </row>
    <row r="20" spans="1:8" x14ac:dyDescent="0.25">
      <c r="A20" t="s">
        <v>6</v>
      </c>
      <c r="B20" s="1">
        <f t="shared" ref="B20:B24" si="7">SUM(F20/E20)</f>
        <v>0.58510638297872342</v>
      </c>
      <c r="C20" s="1">
        <f t="shared" ref="C20:C24" si="8">SUM(G20/E20)</f>
        <v>0</v>
      </c>
      <c r="D20" s="1">
        <f t="shared" ref="D20:D24" si="9">SUM(H20/E20)</f>
        <v>0.41489361702127658</v>
      </c>
      <c r="E20">
        <f t="shared" ref="E20:E24" si="10">SUM(F20:H20)</f>
        <v>188</v>
      </c>
      <c r="F20">
        <v>110</v>
      </c>
      <c r="G20">
        <v>0</v>
      </c>
      <c r="H20">
        <v>78</v>
      </c>
    </row>
    <row r="21" spans="1:8" x14ac:dyDescent="0.25">
      <c r="A21" t="s">
        <v>7</v>
      </c>
      <c r="B21" s="1">
        <f t="shared" si="7"/>
        <v>0.93013100436681218</v>
      </c>
      <c r="C21" s="1">
        <f t="shared" si="8"/>
        <v>0</v>
      </c>
      <c r="D21" s="1">
        <f t="shared" si="9"/>
        <v>6.9868995633187769E-2</v>
      </c>
      <c r="E21">
        <f t="shared" si="10"/>
        <v>458</v>
      </c>
      <c r="F21">
        <v>426</v>
      </c>
      <c r="G21">
        <v>0</v>
      </c>
      <c r="H21">
        <v>32</v>
      </c>
    </row>
    <row r="22" spans="1:8" x14ac:dyDescent="0.25">
      <c r="A22" t="s">
        <v>8</v>
      </c>
      <c r="B22" s="1">
        <f t="shared" si="7"/>
        <v>0.99315068493150682</v>
      </c>
      <c r="C22" s="1">
        <f t="shared" si="8"/>
        <v>0</v>
      </c>
      <c r="D22" s="1">
        <f t="shared" si="9"/>
        <v>6.8493150684931503E-3</v>
      </c>
      <c r="E22">
        <f t="shared" si="10"/>
        <v>438</v>
      </c>
      <c r="F22">
        <v>435</v>
      </c>
      <c r="G22">
        <v>0</v>
      </c>
      <c r="H22">
        <v>3</v>
      </c>
    </row>
    <row r="23" spans="1:8" x14ac:dyDescent="0.25">
      <c r="A23" t="s">
        <v>9</v>
      </c>
      <c r="B23" s="1">
        <f t="shared" si="7"/>
        <v>0.99371069182389937</v>
      </c>
      <c r="C23" s="1">
        <f t="shared" si="8"/>
        <v>6.2893081761006293E-3</v>
      </c>
      <c r="D23" s="1">
        <f t="shared" si="9"/>
        <v>0</v>
      </c>
      <c r="E23">
        <f t="shared" si="10"/>
        <v>318</v>
      </c>
      <c r="F23">
        <v>316</v>
      </c>
      <c r="G23">
        <v>2</v>
      </c>
      <c r="H23">
        <v>0</v>
      </c>
    </row>
    <row r="24" spans="1:8" x14ac:dyDescent="0.25">
      <c r="A24" t="s">
        <v>10</v>
      </c>
      <c r="B24" s="1">
        <f t="shared" si="7"/>
        <v>1</v>
      </c>
      <c r="C24" s="1">
        <f t="shared" si="8"/>
        <v>0</v>
      </c>
      <c r="D24" s="1">
        <f t="shared" si="9"/>
        <v>0</v>
      </c>
      <c r="E24">
        <f t="shared" si="10"/>
        <v>24</v>
      </c>
      <c r="F24">
        <v>24</v>
      </c>
      <c r="G24">
        <v>0</v>
      </c>
      <c r="H24">
        <v>0</v>
      </c>
    </row>
    <row r="27" spans="1:8" x14ac:dyDescent="0.25">
      <c r="A27" s="2" t="s">
        <v>15</v>
      </c>
    </row>
    <row r="28" spans="1:8" x14ac:dyDescent="0.25">
      <c r="B28" t="s">
        <v>18</v>
      </c>
      <c r="C28" t="s">
        <v>19</v>
      </c>
      <c r="D28" t="s">
        <v>21</v>
      </c>
    </row>
    <row r="29" spans="1:8" x14ac:dyDescent="0.25">
      <c r="A29" t="s">
        <v>16</v>
      </c>
      <c r="B29">
        <v>168</v>
      </c>
      <c r="C29">
        <v>2502</v>
      </c>
      <c r="D29">
        <f>SUM(B29:C29)</f>
        <v>2670</v>
      </c>
    </row>
    <row r="30" spans="1:8" x14ac:dyDescent="0.25">
      <c r="A30" t="s">
        <v>17</v>
      </c>
      <c r="B30">
        <v>867</v>
      </c>
      <c r="C30">
        <v>1452</v>
      </c>
      <c r="D30">
        <f>SUM(B30:C30)</f>
        <v>2319</v>
      </c>
    </row>
    <row r="33" spans="1:6" x14ac:dyDescent="0.25">
      <c r="A33" s="2" t="s">
        <v>20</v>
      </c>
    </row>
    <row r="34" spans="1:6" x14ac:dyDescent="0.25">
      <c r="A34" t="s">
        <v>16</v>
      </c>
      <c r="B34">
        <v>1003</v>
      </c>
      <c r="F34" t="s">
        <v>23</v>
      </c>
    </row>
    <row r="35" spans="1:6" x14ac:dyDescent="0.25">
      <c r="A35" t="s">
        <v>17</v>
      </c>
      <c r="B35">
        <v>1430</v>
      </c>
      <c r="F35" t="s">
        <v>24</v>
      </c>
    </row>
    <row r="36" spans="1:6" x14ac:dyDescent="0.25">
      <c r="B36" s="2">
        <f>SUM(B34:B35)</f>
        <v>2433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Trina St Ours</dc:creator>
  <cp:lastModifiedBy>Lauron Huntley</cp:lastModifiedBy>
  <dcterms:created xsi:type="dcterms:W3CDTF">2026-02-09T15:43:27Z</dcterms:created>
  <dcterms:modified xsi:type="dcterms:W3CDTF">2026-07-29T12:54:30Z</dcterms:modified>
</cp:coreProperties>
</file>